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ero__000\Desktop\magistrale\II anno\sismica\progetto\excel\RIGIDEZZE\MANSARDA\"/>
    </mc:Choice>
  </mc:AlternateContent>
  <bookViews>
    <workbookView xWindow="0" yWindow="75" windowWidth="19035" windowHeight="9210"/>
  </bookViews>
  <sheets>
    <sheet name="Rigidezza" sheetId="5" r:id="rId1"/>
  </sheets>
  <calcPr calcId="152511"/>
</workbook>
</file>

<file path=xl/calcChain.xml><?xml version="1.0" encoding="utf-8"?>
<calcChain xmlns="http://schemas.openxmlformats.org/spreadsheetml/2006/main">
  <c r="L8" i="5" l="1"/>
  <c r="G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I28" i="5" l="1"/>
  <c r="Q30" i="5"/>
  <c r="Q31" i="5" s="1"/>
  <c r="Q28" i="5" s="1"/>
  <c r="L7" i="5" l="1"/>
  <c r="L3" i="5"/>
  <c r="L5" i="5" s="1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<sst xmlns="http://schemas.openxmlformats.org/spreadsheetml/2006/main" count="64" uniqueCount="43">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</sst>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1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val="0"/>
</file>

<file path=xl/ctrlProps/ctrlProp2.xml><?xml version="1.0" encoding="utf-8"?>
<formControlPr xmlns="http://schemas.microsoft.com/office/spreadsheetml/2009/9/main" objectType="Drop" dropStyle="combo" dx="16" fmlaLink="B3" fmlaRange="$P$2:$P$4" noThreeD="1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2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H14" sqref="H14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498.33984374999989</v>
      </c>
      <c r="M2" s="2" t="s">
        <v>20</v>
      </c>
      <c r="P2" s="18" t="s">
        <v>29</v>
      </c>
    </row>
    <row r="3" spans="2:16" x14ac:dyDescent="0.2">
      <c r="B3" s="29">
        <v>1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8.4322631765515396E-2</v>
      </c>
      <c r="P3" s="18" t="s">
        <v>28</v>
      </c>
    </row>
    <row r="4" spans="2:16" x14ac:dyDescent="0.2">
      <c r="G4" s="1" t="s">
        <v>2</v>
      </c>
      <c r="H4" s="26">
        <v>60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1.6</v>
      </c>
      <c r="I5" s="2" t="s">
        <v>4</v>
      </c>
      <c r="K5" s="20" t="s">
        <v>21</v>
      </c>
      <c r="L5" s="21">
        <f>L2*L3</f>
        <v>42.021327138615717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0.82741566550580081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>questo valore teorico deve essere ridotto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60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25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4.3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60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540000</v>
      </c>
      <c r="D26" s="16" t="s">
        <v>8</v>
      </c>
      <c r="F26" s="8" t="s">
        <v>41</v>
      </c>
      <c r="G26" s="8">
        <f>H13</f>
        <v>60</v>
      </c>
      <c r="H26" s="8" t="s">
        <v>9</v>
      </c>
      <c r="I26" s="8">
        <f>G26*G27^3/12</f>
        <v>78125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106312500</v>
      </c>
      <c r="D27" s="16" t="s">
        <v>16</v>
      </c>
      <c r="G27" s="8">
        <f>H14</f>
        <v>25</v>
      </c>
      <c r="H27" s="8" t="s">
        <v>14</v>
      </c>
      <c r="I27" s="17">
        <f>$C$21*I26/G28/100</f>
        <v>5723110.4651162792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39558139.534883723</v>
      </c>
      <c r="R27" s="16" t="s">
        <v>16</v>
      </c>
    </row>
    <row r="28" spans="2:18" s="8" customFormat="1" x14ac:dyDescent="0.2">
      <c r="G28" s="9">
        <f>H15</f>
        <v>4.3</v>
      </c>
      <c r="H28" s="8" t="s">
        <v>17</v>
      </c>
      <c r="I28" s="9">
        <f>IF(B3&lt;3,C27/(I27+I31)*2,0)</f>
        <v>37.152000000000001</v>
      </c>
      <c r="L28" s="9">
        <f>G28</f>
        <v>4.3</v>
      </c>
      <c r="O28" s="9">
        <f>L28</f>
        <v>4.3</v>
      </c>
      <c r="P28" s="8" t="s">
        <v>18</v>
      </c>
      <c r="Q28" s="9">
        <f>IF(B8&lt;3,C27/(Q27+Q31)*2,0)</f>
        <v>5.375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4.3</v>
      </c>
      <c r="G32" s="9">
        <f>E32</f>
        <v>4.3</v>
      </c>
      <c r="H32" s="16"/>
      <c r="M32" s="9">
        <f>G32</f>
        <v>4.3</v>
      </c>
      <c r="O32" s="9">
        <f>M32</f>
        <v>4.3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13" priority="62" stopIfTrue="1">
      <formula>"$F$12=2"</formula>
    </cfRule>
  </conditionalFormatting>
  <conditionalFormatting sqref="K13">
    <cfRule type="expression" dxfId="12" priority="61" stopIfTrue="1">
      <formula>B18&lt;&gt;2</formula>
    </cfRule>
  </conditionalFormatting>
  <conditionalFormatting sqref="K14">
    <cfRule type="expression" dxfId="11" priority="58" stopIfTrue="1">
      <formula>B18&lt;&gt;2</formula>
    </cfRule>
  </conditionalFormatting>
  <conditionalFormatting sqref="K15 K20">
    <cfRule type="expression" dxfId="10" priority="57" stopIfTrue="1">
      <formula>$B$18&lt;&gt;2</formula>
    </cfRule>
  </conditionalFormatting>
  <conditionalFormatting sqref="K19:K20">
    <cfRule type="expression" dxfId="9" priority="53" stopIfTrue="1">
      <formula>$B$13=1</formula>
    </cfRule>
    <cfRule type="expression" dxfId="8" priority="54" stopIfTrue="1">
      <formula>$B$12=1</formula>
    </cfRule>
    <cfRule type="expression" dxfId="7" priority="56" stopIfTrue="1">
      <formula>$B$18&lt;&gt;2</formula>
    </cfRule>
  </conditionalFormatting>
  <conditionalFormatting sqref="J18 H19:H20 K19:K20">
    <cfRule type="expression" dxfId="6" priority="49" stopIfTrue="1">
      <formula>$B$13=1</formula>
    </cfRule>
  </conditionalFormatting>
  <conditionalFormatting sqref="G18 J18 G19:H21 I19:I20 J19:K21 L19:L20">
    <cfRule type="expression" dxfId="5" priority="46">
      <formula>$B$8&gt;2</formula>
    </cfRule>
  </conditionalFormatting>
  <conditionalFormatting sqref="G12 J12 G13:L15">
    <cfRule type="expression" dxfId="4" priority="26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... ....</cp:lastModifiedBy>
  <dcterms:created xsi:type="dcterms:W3CDTF">2013-01-02T09:55:43Z</dcterms:created>
  <dcterms:modified xsi:type="dcterms:W3CDTF">2016-12-12T10:24:18Z</dcterms:modified>
</cp:coreProperties>
</file>